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borah\Downloads\"/>
    </mc:Choice>
  </mc:AlternateContent>
  <bookViews>
    <workbookView xWindow="0" yWindow="0" windowWidth="18870" windowHeight="7635" firstSheet="1" activeTab="1"/>
  </bookViews>
  <sheets>
    <sheet name="Données" sheetId="1" state="hidden" r:id="rId1"/>
    <sheet name="Budget" sheetId="2" r:id="rId2"/>
  </sheets>
  <externalReferences>
    <externalReference r:id="rId3"/>
  </externalReferences>
  <definedNames>
    <definedName name="Avion">Données!$A$49:$A$50</definedName>
    <definedName name="Randonnées">[1]Données!$A$43:$A$44</definedName>
    <definedName name="Taille">[1]Données!$A$29:$A$31</definedName>
    <definedName name="Voyage_vers">[1]Données!$A$34:$A$39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9" i="2" l="1"/>
  <c r="B18" i="2"/>
  <c r="B33" i="1"/>
  <c r="B17" i="2" s="1"/>
  <c r="B29" i="2"/>
  <c r="B28" i="2"/>
  <c r="B27" i="2"/>
  <c r="B26" i="2"/>
  <c r="B25" i="2"/>
  <c r="B24" i="2"/>
  <c r="C33" i="1" l="1"/>
  <c r="B30" i="2"/>
  <c r="B21" i="2" l="1"/>
  <c r="B32" i="2" s="1"/>
</calcChain>
</file>

<file path=xl/sharedStrings.xml><?xml version="1.0" encoding="utf-8"?>
<sst xmlns="http://schemas.openxmlformats.org/spreadsheetml/2006/main" count="73" uniqueCount="63">
  <si>
    <t>Article</t>
  </si>
  <si>
    <t>Prix</t>
  </si>
  <si>
    <t>Sac de bat</t>
  </si>
  <si>
    <t>Laisse</t>
  </si>
  <si>
    <t>Gamelles Souples</t>
  </si>
  <si>
    <t>Bottines</t>
  </si>
  <si>
    <t>Harnais</t>
  </si>
  <si>
    <t>Veste Thermique</t>
  </si>
  <si>
    <t>Cage Transport IATA T3</t>
  </si>
  <si>
    <t>Cage Transport IATA T4</t>
  </si>
  <si>
    <t>Cage Transport IATA T5</t>
  </si>
  <si>
    <t>Cage Transport IATA T6</t>
  </si>
  <si>
    <t>Billet avion chien France cabine</t>
  </si>
  <si>
    <t>Billet avion chien France soute</t>
  </si>
  <si>
    <t>Billet avion chien intra-Caraïbes</t>
  </si>
  <si>
    <t>Billet avion chien Europe / Afrique du Nord / Israël cabine</t>
  </si>
  <si>
    <t>Billet avion chien Europe / Afrique du Nord / Israël soute</t>
  </si>
  <si>
    <t>Billet avion chien Cayenne, Fort-de-France, Pointe-à-Pitre, 
Saint-Denis de La Réunion</t>
  </si>
  <si>
    <t>Billet avion chien Reste du monde</t>
  </si>
  <si>
    <t>Frais vétérinaire avant voyage</t>
  </si>
  <si>
    <t>Frais vétérinaire frontière</t>
  </si>
  <si>
    <t>Collier anti-parasites</t>
  </si>
  <si>
    <t>Type de chien</t>
  </si>
  <si>
    <t>Voyage vers</t>
  </si>
  <si>
    <t>France</t>
  </si>
  <si>
    <t>Europe</t>
  </si>
  <si>
    <t>Afrique du Nord</t>
  </si>
  <si>
    <t>Israël</t>
  </si>
  <si>
    <t>DOM</t>
  </si>
  <si>
    <t>Reste du monde</t>
  </si>
  <si>
    <t>Randonnées ?</t>
  </si>
  <si>
    <t>Oui</t>
  </si>
  <si>
    <t>Non</t>
  </si>
  <si>
    <t>Avion ?</t>
  </si>
  <si>
    <t>Formulaire à remplir pour l'estimation des frais de votre voyage</t>
  </si>
  <si>
    <t>Voyage en avion</t>
  </si>
  <si>
    <t>Durée du voyage (en nombre de jours)</t>
  </si>
  <si>
    <t>Cage de transport</t>
  </si>
  <si>
    <t>Nourriture</t>
  </si>
  <si>
    <t>Frais Vétérinaire</t>
  </si>
  <si>
    <t>Billet d'avion</t>
  </si>
  <si>
    <t>Poids du chien (en kg)</t>
  </si>
  <si>
    <t>TOTAL</t>
  </si>
  <si>
    <t>Option Randonnées</t>
  </si>
  <si>
    <t>TOTAL Option Randonnées</t>
  </si>
  <si>
    <t>TOTAL Voyage avec l'option randonnées</t>
  </si>
  <si>
    <t>Petit petit</t>
  </si>
  <si>
    <t>Grand petit</t>
  </si>
  <si>
    <t>Grand grand</t>
  </si>
  <si>
    <t>Moyen grand</t>
  </si>
  <si>
    <t>Petit grand</t>
  </si>
  <si>
    <t>Nourriture par jour, petit chien petit</t>
  </si>
  <si>
    <t>Nourriture par jour, petit chien moyen</t>
  </si>
  <si>
    <t>Nourriture par jour, petit chien grand</t>
  </si>
  <si>
    <t>Nourriture par jour, moyen chien petit</t>
  </si>
  <si>
    <t>Nourriture par jour, moyen chien</t>
  </si>
  <si>
    <t>Nourriture par jour, moyen chien grand</t>
  </si>
  <si>
    <t>Nourriture par jour, grand chien petit</t>
  </si>
  <si>
    <t>Nourriture par jour, grand chien moyen</t>
  </si>
  <si>
    <t>Nourriture par jour, grand chien grand</t>
  </si>
  <si>
    <t xml:space="preserve">Cage Transport IATA T2 </t>
  </si>
  <si>
    <t>Nombre de passages de frontières (si &gt; 21j entre les passages de frontières)</t>
  </si>
  <si>
    <t>CONNECTÉS DÉCONNECTÉS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</si>
</sst>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matic SC"/>
    </font>
    <font>
      <sz val="12"/>
      <color theme="1"/>
      <name val="Calibri"/>
      <family val="2"/>
      <scheme val="minor"/>
    </font>
    <font>
      <b/>
      <sz val="24"/>
      <color theme="0"/>
      <name val="Amatic SC"/>
    </font>
    <font>
      <sz val="18"/>
      <name val="Amatic SC"/>
    </font>
    <font>
      <b/>
      <sz val="18"/>
      <color theme="0"/>
      <name val="Amatic SC"/>
    </font>
    <font>
      <b/>
      <sz val="18"/>
      <color theme="1"/>
      <name val="Amatic SC"/>
    </font>
    <font>
      <b/>
      <sz val="12"/>
      <color theme="0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20"/>
      <color theme="0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44" fontId="8" fillId="8" borderId="8" xfId="1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4" fontId="3" fillId="6" borderId="4" xfId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6" borderId="3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44" fontId="9" fillId="7" borderId="2" xfId="1" applyFont="1" applyFill="1" applyBorder="1" applyAlignment="1">
      <alignment vertical="center"/>
    </xf>
    <xf numFmtId="44" fontId="9" fillId="7" borderId="4" xfId="1" applyFont="1" applyFill="1" applyBorder="1" applyAlignment="1">
      <alignment vertical="center"/>
    </xf>
    <xf numFmtId="44" fontId="9" fillId="7" borderId="6" xfId="1" applyFont="1" applyFill="1" applyBorder="1" applyAlignment="1">
      <alignment vertical="center"/>
    </xf>
    <xf numFmtId="44" fontId="10" fillId="2" borderId="6" xfId="1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9" fillId="5" borderId="2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6" xfId="0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0</xdr:row>
      <xdr:rowOff>38100</xdr:rowOff>
    </xdr:from>
    <xdr:to>
      <xdr:col>0</xdr:col>
      <xdr:colOff>5991225</xdr:colOff>
      <xdr:row>6</xdr:row>
      <xdr:rowOff>152400</xdr:rowOff>
    </xdr:to>
    <xdr:pic>
      <xdr:nvPicPr>
        <xdr:cNvPr id="2" name="Image 1" descr="D:\Users\mp1200\Dropbox\TDM\IMG\CD IMG\Logo-v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8100"/>
          <a:ext cx="125730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Chien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"/>
    </sheetNames>
    <sheetDataSet>
      <sheetData sheetId="0">
        <row r="8">
          <cell r="B8">
            <v>66.5</v>
          </cell>
        </row>
        <row r="9">
          <cell r="B9">
            <v>85.7</v>
          </cell>
        </row>
        <row r="10">
          <cell r="B10">
            <v>111.5</v>
          </cell>
        </row>
        <row r="11">
          <cell r="B11">
            <v>143.5</v>
          </cell>
        </row>
        <row r="12">
          <cell r="B12">
            <v>243</v>
          </cell>
        </row>
        <row r="29">
          <cell r="A29" t="str">
            <v>Grand</v>
          </cell>
        </row>
        <row r="30">
          <cell r="A30" t="str">
            <v>Moyen</v>
          </cell>
        </row>
        <row r="31">
          <cell r="A31" t="str">
            <v>Petit</v>
          </cell>
        </row>
        <row r="34">
          <cell r="A34" t="str">
            <v>France</v>
          </cell>
        </row>
        <row r="35">
          <cell r="A35" t="str">
            <v>Europe</v>
          </cell>
        </row>
        <row r="36">
          <cell r="A36" t="str">
            <v>Afrique du Nord</v>
          </cell>
        </row>
        <row r="37">
          <cell r="A37" t="str">
            <v>Israël</v>
          </cell>
        </row>
        <row r="38">
          <cell r="A38" t="str">
            <v>DOM</v>
          </cell>
        </row>
        <row r="39">
          <cell r="A39" t="str">
            <v>Reste du monde</v>
          </cell>
        </row>
        <row r="43">
          <cell r="A43" t="str">
            <v>Oui</v>
          </cell>
        </row>
        <row r="44">
          <cell r="A44" t="str">
            <v>Non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50"/>
  <sheetViews>
    <sheetView topLeftCell="A14" workbookViewId="0">
      <selection activeCell="B33" sqref="B33"/>
    </sheetView>
  </sheetViews>
  <sheetFormatPr baseColWidth="10" defaultRowHeight="15"/>
  <cols>
    <col min="1" max="1" width="53" bestFit="1" customWidth="1"/>
  </cols>
  <sheetData>
    <row r="1" spans="1:3">
      <c r="A1" t="s">
        <v>0</v>
      </c>
      <c r="B1" t="s">
        <v>1</v>
      </c>
    </row>
    <row r="2" spans="1:3">
      <c r="A2" t="s">
        <v>2</v>
      </c>
      <c r="B2">
        <v>100</v>
      </c>
    </row>
    <row r="3" spans="1:3">
      <c r="A3" t="s">
        <v>3</v>
      </c>
      <c r="B3">
        <v>36.9</v>
      </c>
    </row>
    <row r="4" spans="1:3">
      <c r="A4" t="s">
        <v>4</v>
      </c>
      <c r="B4">
        <v>6.9</v>
      </c>
    </row>
    <row r="5" spans="1:3">
      <c r="A5" t="s">
        <v>5</v>
      </c>
      <c r="B5">
        <v>2.9</v>
      </c>
    </row>
    <row r="6" spans="1:3">
      <c r="A6" t="s">
        <v>6</v>
      </c>
      <c r="B6">
        <v>35</v>
      </c>
    </row>
    <row r="7" spans="1:3">
      <c r="A7" t="s">
        <v>7</v>
      </c>
      <c r="B7">
        <v>75</v>
      </c>
    </row>
    <row r="8" spans="1:3">
      <c r="A8" t="s">
        <v>60</v>
      </c>
      <c r="B8">
        <v>66.5</v>
      </c>
      <c r="C8" t="s">
        <v>46</v>
      </c>
    </row>
    <row r="9" spans="1:3">
      <c r="A9" t="s">
        <v>8</v>
      </c>
      <c r="B9">
        <v>85.7</v>
      </c>
      <c r="C9" t="s">
        <v>50</v>
      </c>
    </row>
    <row r="10" spans="1:3">
      <c r="A10" t="s">
        <v>9</v>
      </c>
      <c r="B10">
        <v>111.5</v>
      </c>
      <c r="C10" t="s">
        <v>49</v>
      </c>
    </row>
    <row r="11" spans="1:3">
      <c r="A11" t="s">
        <v>10</v>
      </c>
      <c r="B11">
        <v>143.5</v>
      </c>
      <c r="C11" t="s">
        <v>47</v>
      </c>
    </row>
    <row r="12" spans="1:3">
      <c r="A12" t="s">
        <v>11</v>
      </c>
      <c r="B12">
        <v>243</v>
      </c>
      <c r="C12" t="s">
        <v>48</v>
      </c>
    </row>
    <row r="13" spans="1:3">
      <c r="A13" t="s">
        <v>12</v>
      </c>
      <c r="B13">
        <v>20</v>
      </c>
    </row>
    <row r="14" spans="1:3">
      <c r="A14" t="s">
        <v>13</v>
      </c>
      <c r="B14">
        <v>40</v>
      </c>
    </row>
    <row r="15" spans="1:3">
      <c r="A15" t="s">
        <v>14</v>
      </c>
      <c r="B15">
        <v>20</v>
      </c>
    </row>
    <row r="16" spans="1:3">
      <c r="A16" t="s">
        <v>15</v>
      </c>
      <c r="B16">
        <v>50</v>
      </c>
    </row>
    <row r="17" spans="1:2">
      <c r="A17" t="s">
        <v>16</v>
      </c>
      <c r="B17">
        <v>75</v>
      </c>
    </row>
    <row r="18" spans="1:2" ht="45">
      <c r="A18" s="1" t="s">
        <v>17</v>
      </c>
      <c r="B18">
        <v>55</v>
      </c>
    </row>
    <row r="19" spans="1:2">
      <c r="A19" t="s">
        <v>18</v>
      </c>
      <c r="B19">
        <v>200</v>
      </c>
    </row>
    <row r="20" spans="1:2">
      <c r="A20" t="s">
        <v>51</v>
      </c>
      <c r="B20">
        <v>0.27</v>
      </c>
    </row>
    <row r="21" spans="1:2">
      <c r="A21" t="s">
        <v>52</v>
      </c>
      <c r="B21">
        <v>0.63</v>
      </c>
    </row>
    <row r="22" spans="1:2">
      <c r="A22" t="s">
        <v>53</v>
      </c>
      <c r="B22">
        <v>0.9</v>
      </c>
    </row>
    <row r="23" spans="1:2">
      <c r="A23" t="s">
        <v>54</v>
      </c>
      <c r="B23">
        <v>1.17</v>
      </c>
    </row>
    <row r="24" spans="1:2">
      <c r="A24" t="s">
        <v>55</v>
      </c>
      <c r="B24">
        <v>1.35</v>
      </c>
    </row>
    <row r="25" spans="1:2">
      <c r="A25" t="s">
        <v>56</v>
      </c>
      <c r="B25">
        <v>1.53</v>
      </c>
    </row>
    <row r="26" spans="1:2">
      <c r="A26" t="s">
        <v>57</v>
      </c>
      <c r="B26">
        <v>1.8450000000000006</v>
      </c>
    </row>
    <row r="27" spans="1:2">
      <c r="A27" t="s">
        <v>58</v>
      </c>
      <c r="B27">
        <v>1.9575000000000007</v>
      </c>
    </row>
    <row r="28" spans="1:2">
      <c r="A28" t="s">
        <v>59</v>
      </c>
      <c r="B28">
        <v>2.2500000000000009</v>
      </c>
    </row>
    <row r="29" spans="1:2">
      <c r="A29" t="s">
        <v>19</v>
      </c>
      <c r="B29">
        <v>70</v>
      </c>
    </row>
    <row r="30" spans="1:2">
      <c r="A30" t="s">
        <v>20</v>
      </c>
      <c r="B30">
        <v>30</v>
      </c>
    </row>
    <row r="31" spans="1:2">
      <c r="A31" t="s">
        <v>21</v>
      </c>
      <c r="B31">
        <v>30</v>
      </c>
    </row>
    <row r="33" spans="1:3">
      <c r="A33" t="s">
        <v>22</v>
      </c>
      <c r="B33" t="str">
        <f>IF(AND(Budget!$B$10&gt;0,Budget!$B$10&lt;=3),"Petit petit",IF(AND(Budget!$B$10&gt;3,Budget!$B$10&lt;=6),"Petit moyen",IF(AND(Budget!$B$10&gt;6,Budget!$B$10&lt;=10),"Petit grand",IF(AND(Budget!$B$10&gt;10,Budget!$B$10&lt;=15),"Moyen petit",IF(AND(Budget!$B$10&gt;15,Budget!$B$10&lt;=20),"Moyen",IF(AND(Budget!$B$10&gt;20,Budget!$B$10&lt;=25),"Moyen grand",IF(AND(Budget!$B$10&gt;25,Budget!$B$10&lt;=29),"Grand petit",IF(AND(Budget!$B$10&gt;29,Budget!$B$10&lt;=35),"Grand moyen",IF(AND(Budget!$B$10&gt;35,Budget!$B$10&lt;=40),"Grand grand","")))))))))</f>
        <v/>
      </c>
      <c r="C33" t="str">
        <f>IF(B33="Petit petit","Chien entre 1 et 3 kg",IF(B33="Petit moyen","Chien entre 4 et 6 kg",IF(B33="Petit grand","Chien entre 7 et 10 kg",IF(B33="Moyen petit","Chien entre 10 et 15 kg",IF(B33="Moyen","Chien entre 16 et 20 kg",IF(B33="Moyen grand","Chien entre 21 et 25 kg",IF(B33="Grand petit","Chien entre 25 et 29 kg",IF(B33="Grand moyen","Chien entre 30 et 35 kg",IF(B33="Grand grand","Chien entre 36 et 40 kg","")))))))))</f>
        <v/>
      </c>
    </row>
    <row r="35" spans="1:3">
      <c r="A35" t="s">
        <v>23</v>
      </c>
    </row>
    <row r="36" spans="1:3">
      <c r="A36" t="s">
        <v>24</v>
      </c>
    </row>
    <row r="37" spans="1:3">
      <c r="A37" t="s">
        <v>25</v>
      </c>
    </row>
    <row r="38" spans="1:3">
      <c r="A38" t="s">
        <v>26</v>
      </c>
    </row>
    <row r="39" spans="1:3">
      <c r="A39" t="s">
        <v>27</v>
      </c>
    </row>
    <row r="40" spans="1:3">
      <c r="A40" t="s">
        <v>28</v>
      </c>
    </row>
    <row r="41" spans="1:3">
      <c r="A41" t="s">
        <v>29</v>
      </c>
    </row>
    <row r="44" spans="1:3">
      <c r="A44" t="s">
        <v>30</v>
      </c>
    </row>
    <row r="45" spans="1:3">
      <c r="A45" t="s">
        <v>31</v>
      </c>
    </row>
    <row r="46" spans="1:3">
      <c r="A46" t="s">
        <v>32</v>
      </c>
    </row>
    <row r="48" spans="1:3">
      <c r="A48" t="s">
        <v>33</v>
      </c>
    </row>
    <row r="49" spans="1:1">
      <c r="A49" t="s">
        <v>31</v>
      </c>
    </row>
    <row r="50" spans="1:1">
      <c r="A50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58"/>
  <sheetViews>
    <sheetView showGridLines="0" tabSelected="1" workbookViewId="0">
      <selection activeCell="C15" sqref="C15"/>
    </sheetView>
  </sheetViews>
  <sheetFormatPr baseColWidth="10" defaultRowHeight="15"/>
  <cols>
    <col min="1" max="1" width="118.28515625" style="4" customWidth="1"/>
    <col min="2" max="2" width="82.140625" style="4" customWidth="1"/>
  </cols>
  <sheetData>
    <row r="1" spans="1:2">
      <c r="A1" s="23"/>
      <c r="B1" s="23"/>
    </row>
    <row r="2" spans="1:2">
      <c r="A2" s="34" t="s">
        <v>62</v>
      </c>
      <c r="B2" s="24"/>
    </row>
    <row r="3" spans="1:2">
      <c r="A3" s="34"/>
      <c r="B3" s="24"/>
    </row>
    <row r="4" spans="1:2">
      <c r="A4" s="34"/>
      <c r="B4" s="24"/>
    </row>
    <row r="5" spans="1:2">
      <c r="A5" s="34"/>
      <c r="B5" s="24"/>
    </row>
    <row r="6" spans="1:2">
      <c r="A6" s="23"/>
      <c r="B6" s="23"/>
    </row>
    <row r="7" spans="1:2" ht="15.75" thickBot="1">
      <c r="A7" s="23"/>
      <c r="B7" s="23"/>
    </row>
    <row r="8" spans="1:2" ht="32.25" customHeight="1">
      <c r="A8" s="28" t="s">
        <v>34</v>
      </c>
      <c r="B8" s="29"/>
    </row>
    <row r="9" spans="1:2" ht="33" customHeight="1" thickBot="1">
      <c r="A9" s="30"/>
      <c r="B9" s="31"/>
    </row>
    <row r="10" spans="1:2" ht="23.25">
      <c r="A10" s="7" t="s">
        <v>41</v>
      </c>
      <c r="B10" s="25"/>
    </row>
    <row r="11" spans="1:2" ht="23.25">
      <c r="A11" s="8" t="s">
        <v>23</v>
      </c>
      <c r="B11" s="26"/>
    </row>
    <row r="12" spans="1:2" ht="23.25">
      <c r="A12" s="8" t="s">
        <v>35</v>
      </c>
      <c r="B12" s="26"/>
    </row>
    <row r="13" spans="1:2" ht="23.25">
      <c r="A13" s="8" t="s">
        <v>36</v>
      </c>
      <c r="B13" s="26"/>
    </row>
    <row r="14" spans="1:2" ht="23.25">
      <c r="A14" s="8" t="s">
        <v>30</v>
      </c>
      <c r="B14" s="26"/>
    </row>
    <row r="15" spans="1:2" ht="24" thickBot="1">
      <c r="A15" s="9" t="s">
        <v>61</v>
      </c>
      <c r="B15" s="27"/>
    </row>
    <row r="16" spans="1:2" ht="24" thickBot="1">
      <c r="A16" s="10"/>
    </row>
    <row r="17" spans="1:2" ht="23.25">
      <c r="A17" s="11" t="s">
        <v>37</v>
      </c>
      <c r="B17" s="19">
        <f>IF($B$12&lt;&gt;"",IF($B$12="Oui",IF(OR(Données!$B$33="Petit petit",Données!$B$33="Petit moyen"),[1]Données!B8,IF(OR(Données!$B$33="Petit grand"),[1]Données!B9,IF(OR(Données!$B$33="Moyen petit",Données!$B$33="Moyen",Données!$B$33="Moyen grand"),[1]Données!B10,IF(Données!$B$33="Grand petit",[1]Données!B11,IF(OR(Données!$B$33="Grand moyen",Données!$B$33="Grand grand"),[1]Données!B12,"Compléter le poids"))))),""),0)</f>
        <v>0</v>
      </c>
    </row>
    <row r="18" spans="1:2" ht="23.25">
      <c r="A18" s="12" t="s">
        <v>38</v>
      </c>
      <c r="B18" s="20">
        <f>IF(AND(B10&lt;&gt;"",B13&lt;&gt;""),IF(Données!$B$33="Petit petit",B13*Données!B20,IF(Données!$B$33="Petit moyen",B13*Données!B21,IF(Données!$B$33="Petit grand",B13*Données!B22,IF(Données!$B$33="Moyen petit",B13*Données!B23,IF(Données!$B$33="Moyen",B13*Données!B24,IF(Données!$B$33="Moyen grand",B13*Données!B25,IF(Données!$B$33="Grand petit",B13*Données!B26,IF(Données!$B$33="Grand moyen",B13*Données!B27,IF(Données!$B$33="Grand grand",B13*Données!B28,""))))))))),0)</f>
        <v>0</v>
      </c>
    </row>
    <row r="19" spans="1:2" ht="23.25">
      <c r="A19" s="12" t="s">
        <v>39</v>
      </c>
      <c r="B19" s="20">
        <f>IF(B15&lt;&gt;"",Données!B29+Données!B30*Budget!B15+ROUNDUP(B13/180,0)*Données!B31,0)</f>
        <v>0</v>
      </c>
    </row>
    <row r="20" spans="1:2" ht="24" thickBot="1">
      <c r="A20" s="13" t="s">
        <v>40</v>
      </c>
      <c r="B20" s="21">
        <f>IF(B12="Oui",IF(B10&lt;=8,IF(B11="France",Données!B13*2,IF(OR(B11="Europe",B11="Israël",B11="Afrique du Nord"),Données!B16*2,IF(B11="DOM",Données!B18*2,IF(B11="Reste du monde",Données!B19*2)))),IF(B11="France",Données!B14*2,IF(OR(B11="Europe",B11="Israël",B11="Afrique du Nord"),Données!B17*2,IF(B11="DOM",Données!B18*2,IF(B11="Reste du monde",Données!B19*2))))),0)</f>
        <v>0</v>
      </c>
    </row>
    <row r="21" spans="1:2" ht="24" thickBot="1">
      <c r="A21" s="14" t="s">
        <v>42</v>
      </c>
      <c r="B21" s="22">
        <f>SUM(B17:B20)</f>
        <v>0</v>
      </c>
    </row>
    <row r="22" spans="1:2" ht="23.25">
      <c r="A22" s="15"/>
      <c r="B22" s="5"/>
    </row>
    <row r="23" spans="1:2" ht="24" hidden="1" thickBot="1">
      <c r="A23" s="32" t="s">
        <v>43</v>
      </c>
      <c r="B23" s="33"/>
    </row>
    <row r="24" spans="1:2" ht="23.25" hidden="1">
      <c r="A24" s="16" t="s">
        <v>2</v>
      </c>
      <c r="B24" s="6">
        <f>Données!B2</f>
        <v>100</v>
      </c>
    </row>
    <row r="25" spans="1:2" ht="23.25" hidden="1">
      <c r="A25" s="16" t="s">
        <v>3</v>
      </c>
      <c r="B25" s="6">
        <f>Données!B3</f>
        <v>36.9</v>
      </c>
    </row>
    <row r="26" spans="1:2" ht="23.25" hidden="1">
      <c r="A26" s="16" t="s">
        <v>4</v>
      </c>
      <c r="B26" s="6">
        <f>Données!B4</f>
        <v>6.9</v>
      </c>
    </row>
    <row r="27" spans="1:2" ht="23.25" hidden="1">
      <c r="A27" s="16" t="s">
        <v>5</v>
      </c>
      <c r="B27" s="6">
        <f>Données!B5*4</f>
        <v>11.6</v>
      </c>
    </row>
    <row r="28" spans="1:2" ht="23.25" hidden="1">
      <c r="A28" s="16" t="s">
        <v>6</v>
      </c>
      <c r="B28" s="6">
        <f>Données!B6</f>
        <v>35</v>
      </c>
    </row>
    <row r="29" spans="1:2" ht="24" hidden="1" thickBot="1">
      <c r="A29" s="16" t="s">
        <v>7</v>
      </c>
      <c r="B29" s="6">
        <f>Données!B7</f>
        <v>75</v>
      </c>
    </row>
    <row r="30" spans="1:2" ht="24" hidden="1" thickBot="1">
      <c r="A30" s="17" t="s">
        <v>44</v>
      </c>
      <c r="B30" s="3">
        <f>SUM(B24:B29)</f>
        <v>265.39999999999998</v>
      </c>
    </row>
    <row r="31" spans="1:2" ht="24" hidden="1" thickBot="1">
      <c r="A31" s="15"/>
      <c r="B31" s="5"/>
    </row>
    <row r="32" spans="1:2" ht="24" hidden="1" thickBot="1">
      <c r="A32" s="18" t="s">
        <v>45</v>
      </c>
      <c r="B32" s="2">
        <f>SUM(B30,B21)</f>
        <v>265.39999999999998</v>
      </c>
    </row>
    <row r="58" hidden="1"/>
  </sheetData>
  <sheetProtection selectLockedCells="1"/>
  <mergeCells count="3">
    <mergeCell ref="A8:B9"/>
    <mergeCell ref="A23:B23"/>
    <mergeCell ref="A2:A5"/>
  </mergeCells>
  <dataValidations count="2">
    <dataValidation type="list" allowBlank="1" showInputMessage="1" showErrorMessage="1" sqref="B12">
      <formula1>Avion</formula1>
    </dataValidation>
    <dataValidation type="decimal" allowBlank="1" showInputMessage="1" showErrorMessage="1" promptTitle="Poids du chien en kg" prompt="Poids entre 1 et 40 kg" sqref="B10">
      <formula1>1</formula1>
      <formula2>40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Données!$A$45:$A$46</xm:f>
          </x14:formula1>
          <xm:sqref>B14</xm:sqref>
        </x14:dataValidation>
        <x14:dataValidation type="list" allowBlank="1" showInputMessage="1" showErrorMessage="1">
          <x14:formula1>
            <xm:f>Données!$A$36:$A$41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Budget</vt:lpstr>
      <vt:lpstr>Avion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Pontié</dc:creator>
  <cp:lastModifiedBy>Deborah</cp:lastModifiedBy>
  <dcterms:created xsi:type="dcterms:W3CDTF">2016-05-08T14:57:41Z</dcterms:created>
  <dcterms:modified xsi:type="dcterms:W3CDTF">2016-06-24T12:51:53Z</dcterms:modified>
</cp:coreProperties>
</file>